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showInkAnnotation="0" defaultThemeVersion="124226"/>
  <xr:revisionPtr revIDLastSave="0" documentId="13_ncr:1_{26C9FF7F-A4A5-40B7-ADA3-CC6C785FE0C9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форма 2П_действующие" sheetId="20" r:id="rId1"/>
  </sheets>
  <definedNames>
    <definedName name="_ftn1" localSheetId="0">'форма 2П_действующие'!#REF!</definedName>
    <definedName name="_ftn2" localSheetId="0">'форма 2П_действующие'!#REF!</definedName>
    <definedName name="_ftn3" localSheetId="0">'форма 2П_действующие'!#REF!</definedName>
    <definedName name="_ftnref1" localSheetId="0">'форма 2П_действующие'!#REF!</definedName>
    <definedName name="_ftnref2" localSheetId="0">'форма 2П_действующие'!#REF!</definedName>
    <definedName name="_ftnref3" localSheetId="0">'форма 2П_действующие'!#REF!</definedName>
    <definedName name="_Ref346553369" localSheetId="0">'форма 2П_действующие'!#REF!</definedName>
    <definedName name="_xlnm.Print_Titles" localSheetId="0">'форма 2П_действующие'!$4:$5</definedName>
    <definedName name="_xlnm.Print_Area" localSheetId="0">'форма 2П_действующие'!$A$1:$H$84</definedName>
  </definedNames>
  <calcPr calcId="191029"/>
</workbook>
</file>

<file path=xl/calcChain.xml><?xml version="1.0" encoding="utf-8"?>
<calcChain xmlns="http://schemas.openxmlformats.org/spreadsheetml/2006/main">
  <c r="D17" i="20" l="1"/>
  <c r="D19" i="20" s="1"/>
  <c r="D20" i="20"/>
  <c r="D18" i="20"/>
  <c r="D10" i="20"/>
  <c r="D65" i="20"/>
  <c r="D58" i="20"/>
  <c r="D59" i="20"/>
  <c r="E16" i="20"/>
  <c r="F16" i="20"/>
  <c r="G16" i="20"/>
  <c r="H16" i="20"/>
  <c r="D16" i="20"/>
  <c r="E13" i="20"/>
  <c r="F13" i="20"/>
  <c r="G13" i="20"/>
  <c r="H13" i="20"/>
  <c r="D13" i="20"/>
  <c r="E7" i="20" l="1"/>
  <c r="F7" i="20" s="1"/>
  <c r="G7" i="20" s="1"/>
  <c r="H7" i="20" s="1"/>
  <c r="H10" i="20" s="1"/>
  <c r="E31" i="20"/>
  <c r="F31" i="20"/>
  <c r="G31" i="20"/>
  <c r="H31" i="20"/>
  <c r="H56" i="20" l="1"/>
  <c r="G56" i="20"/>
  <c r="F56" i="20"/>
  <c r="E56" i="20"/>
  <c r="H45" i="20"/>
  <c r="G45" i="20"/>
  <c r="F45" i="20"/>
  <c r="E45" i="20"/>
  <c r="H43" i="20"/>
  <c r="G43" i="20"/>
  <c r="F43" i="20"/>
  <c r="E43" i="20"/>
  <c r="H29" i="20"/>
  <c r="G29" i="20"/>
  <c r="F29" i="20"/>
  <c r="E29" i="20"/>
  <c r="H75" i="20" l="1"/>
  <c r="G75" i="20"/>
  <c r="F75" i="20"/>
  <c r="E75" i="20"/>
  <c r="H74" i="20"/>
  <c r="G74" i="20"/>
  <c r="F74" i="20"/>
  <c r="E74" i="20"/>
  <c r="H59" i="20"/>
  <c r="H58" i="20" s="1"/>
  <c r="H65" i="20" s="1"/>
  <c r="G59" i="20"/>
  <c r="G58" i="20" s="1"/>
  <c r="G65" i="20" s="1"/>
  <c r="F59" i="20"/>
  <c r="F58" i="20" s="1"/>
  <c r="F65" i="20" s="1"/>
  <c r="E59" i="20"/>
  <c r="E58" i="20" s="1"/>
  <c r="E65" i="20" s="1"/>
  <c r="H40" i="20"/>
  <c r="G40" i="20"/>
  <c r="F40" i="20"/>
  <c r="E40" i="20"/>
  <c r="E27" i="20" l="1"/>
  <c r="F9" i="20" l="1"/>
  <c r="E10" i="20"/>
  <c r="E18" i="20" s="1"/>
  <c r="F27" i="20"/>
  <c r="E17" i="20" l="1"/>
  <c r="E19" i="20" s="1"/>
  <c r="E20" i="20"/>
  <c r="G9" i="20"/>
  <c r="F10" i="20"/>
  <c r="H9" i="20" l="1"/>
  <c r="H18" i="20"/>
  <c r="G10" i="20"/>
  <c r="G17" i="20" s="1"/>
  <c r="F20" i="20"/>
  <c r="F17" i="20"/>
  <c r="F18" i="20"/>
  <c r="G27" i="20"/>
  <c r="H17" i="20" l="1"/>
  <c r="H19" i="20" s="1"/>
  <c r="G18" i="20"/>
  <c r="G19" i="20" s="1"/>
  <c r="G20" i="20"/>
  <c r="H20" i="20"/>
  <c r="F19" i="20"/>
  <c r="H27" i="20"/>
  <c r="E24" i="20" l="1"/>
  <c r="G24" i="20" l="1"/>
  <c r="F24" i="20"/>
  <c r="H24" i="20"/>
</calcChain>
</file>

<file path=xl/sharedStrings.xml><?xml version="1.0" encoding="utf-8"?>
<sst xmlns="http://schemas.openxmlformats.org/spreadsheetml/2006/main" count="201" uniqueCount="126">
  <si>
    <t>№ п/п</t>
  </si>
  <si>
    <t>Наименование, раздела, показателя</t>
  </si>
  <si>
    <t>Единица измерения</t>
  </si>
  <si>
    <t>Отчет</t>
  </si>
  <si>
    <t>Прогноз</t>
  </si>
  <si>
    <t>I</t>
  </si>
  <si>
    <t>Демографические показатели</t>
  </si>
  <si>
    <t>%</t>
  </si>
  <si>
    <t>Человек</t>
  </si>
  <si>
    <t>Общий коэффициент рождаемости</t>
  </si>
  <si>
    <t>Общий коэффициент смертности</t>
  </si>
  <si>
    <t>Коэффициент естественного прироста (убыли)</t>
  </si>
  <si>
    <t>Коэффициент миграционного прироста (убыли)</t>
  </si>
  <si>
    <t>II</t>
  </si>
  <si>
    <t>III</t>
  </si>
  <si>
    <t>Промышленное производство</t>
  </si>
  <si>
    <t>% к предыдущему году</t>
  </si>
  <si>
    <t>IV</t>
  </si>
  <si>
    <t>Сельское хозяйство</t>
  </si>
  <si>
    <t>V</t>
  </si>
  <si>
    <t>VI</t>
  </si>
  <si>
    <t>Потребительский рынок</t>
  </si>
  <si>
    <t>VII</t>
  </si>
  <si>
    <t>Инвестиции</t>
  </si>
  <si>
    <t>Строительство</t>
  </si>
  <si>
    <t>VIII</t>
  </si>
  <si>
    <t xml:space="preserve">Кв. метров общей площади </t>
  </si>
  <si>
    <t>Кв. метров общей площади на 1 чел.</t>
  </si>
  <si>
    <t>IX</t>
  </si>
  <si>
    <t>Транспорт</t>
  </si>
  <si>
    <t>Собственные (налоговые и неналоговые)</t>
  </si>
  <si>
    <t>Рынок труда и занятость населения</t>
  </si>
  <si>
    <t>Численность занятых в экономике (среднегодовая)</t>
  </si>
  <si>
    <t>Уровень зарегистрированной безработицы (на конец года)</t>
  </si>
  <si>
    <t>Численность безработных, зарегистрированных в органах государственной службы занятости (на конец года)</t>
  </si>
  <si>
    <t>Количество вакансий, заявленных предприятиями, в  центры занятости населения  (на конец года)</t>
  </si>
  <si>
    <t>Единиц</t>
  </si>
  <si>
    <t>1.1</t>
  </si>
  <si>
    <t>1.2</t>
  </si>
  <si>
    <t>1.3</t>
  </si>
  <si>
    <t>1.4</t>
  </si>
  <si>
    <t>2.1</t>
  </si>
  <si>
    <t>1.1.2</t>
  </si>
  <si>
    <t>Число родившихся (без учета мертворожденных)</t>
  </si>
  <si>
    <t>Число умерших</t>
  </si>
  <si>
    <t>2</t>
  </si>
  <si>
    <t>3</t>
  </si>
  <si>
    <t>4</t>
  </si>
  <si>
    <t>5</t>
  </si>
  <si>
    <t>Введено в действие жилых домов на территории муниципального образования</t>
  </si>
  <si>
    <t xml:space="preserve">Объем платных услуг населению </t>
  </si>
  <si>
    <t>6</t>
  </si>
  <si>
    <t>7</t>
  </si>
  <si>
    <t>8</t>
  </si>
  <si>
    <t>километр</t>
  </si>
  <si>
    <t>Муниципальный долг</t>
  </si>
  <si>
    <t>Миграционный прирост (-убыль)</t>
  </si>
  <si>
    <t>1.1.1</t>
  </si>
  <si>
    <t>Протяженность автодорог общего пользования местного значения (на конец года)</t>
  </si>
  <si>
    <t>Оценка</t>
  </si>
  <si>
    <t>Численность населения среднегодовая</t>
  </si>
  <si>
    <t>Продукция растениеводства</t>
  </si>
  <si>
    <t>Продукция животноводства</t>
  </si>
  <si>
    <t>Безвозмездные поступления</t>
  </si>
  <si>
    <t>Среднесписочная численность работников организаций (без внешних совместителей)</t>
  </si>
  <si>
    <t>Отгружено товаров собственного производства, выполнено работ и услуг собственными силами (без субъектов малого предпринимательства), всего</t>
  </si>
  <si>
    <t>1</t>
  </si>
  <si>
    <t>9</t>
  </si>
  <si>
    <t>10</t>
  </si>
  <si>
    <t>11</t>
  </si>
  <si>
    <t>12</t>
  </si>
  <si>
    <t xml:space="preserve">Общая площадь жилых помещений, приходящаяся в среднем на одного жителя </t>
  </si>
  <si>
    <t>Рублей</t>
  </si>
  <si>
    <t xml:space="preserve">Продукция сельского хозяйства </t>
  </si>
  <si>
    <t>Среднемесячная номинальная начисленная заработная плата в целом по муниципальному образованию</t>
  </si>
  <si>
    <t>Фонд начисленной заработной платы всех работников по муниципальному образованию</t>
  </si>
  <si>
    <t>Налоговые доходы</t>
  </si>
  <si>
    <t>Неналоговые доходы</t>
  </si>
  <si>
    <t xml:space="preserve">Оборот розничной торговли </t>
  </si>
  <si>
    <t>в том числе: городское</t>
  </si>
  <si>
    <t xml:space="preserve">                      сельское</t>
  </si>
  <si>
    <t>Численность населения (на 1 января года)</t>
  </si>
  <si>
    <t>Количество малых и средних предприятий, включая микропредприятия (на конец года)</t>
  </si>
  <si>
    <t>единиц</t>
  </si>
  <si>
    <t>человек</t>
  </si>
  <si>
    <t>млн руб.</t>
  </si>
  <si>
    <t>чел. на 1 тыс. чел. населения</t>
  </si>
  <si>
    <t>X</t>
  </si>
  <si>
    <t>Малое и среднее предпринимательство</t>
  </si>
  <si>
    <t>Среднесписочная численность работников на предприятиях малого и среднего предпринимательства (включая микропредприятия)</t>
  </si>
  <si>
    <t xml:space="preserve">Консолидированный бюджет муниципального образования </t>
  </si>
  <si>
    <t>Расходы консолидированного бюджета муниципального образования, всего</t>
  </si>
  <si>
    <t>Дефицит/профицит (-/+) консолидированного бюджета муниципального образования</t>
  </si>
  <si>
    <t>Доходы консолидированного бюджета муниципального образования, всего</t>
  </si>
  <si>
    <t xml:space="preserve">    в том числе муниципальные программы</t>
  </si>
  <si>
    <t>Инвестиции в основной капитал</t>
  </si>
  <si>
    <t>% к предыдущему году в действующих ценах</t>
  </si>
  <si>
    <t>Естественный прирост ( -убыль)</t>
  </si>
  <si>
    <t>Число прибывших</t>
  </si>
  <si>
    <t>Число убывших</t>
  </si>
  <si>
    <t>Число хозяйствующих субъектов (предприятий, организаций), осуществляющих производственную деятельность на территории поселения</t>
  </si>
  <si>
    <t>Ввод в действие объектов социально-культурной сферы за счет всех источников финансирования</t>
  </si>
  <si>
    <t>Протяженность автодорог общего пользования местного значения с твердым покрытием (на конец года)</t>
  </si>
  <si>
    <t>Количество торговых точек (магазины, павильоны, автолавки и др.)</t>
  </si>
  <si>
    <t>Площадь торгового зала</t>
  </si>
  <si>
    <t>Количество пунктов общественного питания (рестораны, столовые, кафе и др.)</t>
  </si>
  <si>
    <t>Количество пунктов бытового обслуживания населения (бани, парикмахерские, прачечные, химчистки, ремонтные и пошивочные мастерские, автосервисы)</t>
  </si>
  <si>
    <t>Число индивидуальных предпринимателей (физических лиц, действующих без образования юридического лица)</t>
  </si>
  <si>
    <t>XI</t>
  </si>
  <si>
    <t>Развитие социальной сферы</t>
  </si>
  <si>
    <t xml:space="preserve">Уровень обеспеченности (на конец года): </t>
  </si>
  <si>
    <t xml:space="preserve">амбулаторно-поликлиническими учреждениями    </t>
  </si>
  <si>
    <t xml:space="preserve">учреждениями культурно-досугового типа </t>
  </si>
  <si>
    <t>дошкольными образовательными учреждениями</t>
  </si>
  <si>
    <t>общедоступными библиотеками</t>
  </si>
  <si>
    <t>XII</t>
  </si>
  <si>
    <t>Благоустройство территории</t>
  </si>
  <si>
    <t>Количество благоустроенных общественных территорий</t>
  </si>
  <si>
    <t>Количество благоустроенных дворовых территорий</t>
  </si>
  <si>
    <t>Удельный вес автомобильных дорог общего пользования местного значения с твердым покрытием в общей протяженности автомобильных дорог общего пользования местного значения (на конец года)</t>
  </si>
  <si>
    <t>тыс. руб.</t>
  </si>
  <si>
    <t>посещений в смену на 1 тыс. населения</t>
  </si>
  <si>
    <t>ед. на 1000 населения</t>
  </si>
  <si>
    <t>мест на 1000 детей в возрасте 1-6 лет</t>
  </si>
  <si>
    <t>Основные показатели прогноза социально-экономического развития муниципального образования Ленинградской области на 2024-2026 годы</t>
  </si>
  <si>
    <t>Бережковское сельское  поселение Волховского муниципального района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</si>
</sst>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ourier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164" fontId="3" fillId="0" borderId="0"/>
    <xf numFmtId="0" fontId="2" fillId="0" borderId="0"/>
    <xf numFmtId="164" fontId="3" fillId="0" borderId="0"/>
  </cellStyleXfs>
  <cellXfs count="69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top" wrapText="1"/>
    </xf>
    <xf numFmtId="0" fontId="7" fillId="2" borderId="0" xfId="0" applyFont="1" applyFill="1"/>
    <xf numFmtId="49" fontId="10" fillId="0" borderId="1" xfId="0" applyNumberFormat="1" applyFont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5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49" fontId="9" fillId="0" borderId="1" xfId="0" applyNumberFormat="1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</cellXfs>
  <cellStyles count="6">
    <cellStyle name="Обычный" xfId="0" builtinId="0"/>
    <cellStyle name="Обычный 100" xfId="4" xr:uid="{00000000-0005-0000-0000-000001000000}"/>
    <cellStyle name="Обычный 2" xfId="1" xr:uid="{00000000-0005-0000-0000-000002000000}"/>
    <cellStyle name="Обычный 25 2" xfId="3" xr:uid="{00000000-0005-0000-0000-000003000000}"/>
    <cellStyle name="Обычный 3" xfId="2" xr:uid="{00000000-0005-0000-0000-000004000000}"/>
    <cellStyle name="Обычный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tabSelected="1" showWhiteSpace="0" view="pageBreakPreview" zoomScaleNormal="100" zoomScaleSheetLayoutView="100" zoomScalePageLayoutView="120" workbookViewId="0">
      <pane ySplit="5" topLeftCell="A31" activePane="bottomLeft" state="frozen"/>
      <selection pane="bottomLeft" activeCell="E24" sqref="E24"/>
    </sheetView>
  </sheetViews>
  <sheetFormatPr defaultColWidth="9.140625" defaultRowHeight="15.75" x14ac:dyDescent="0.25"/>
  <cols>
    <col min="1" max="1" width="9" style="12" customWidth="1"/>
    <col min="2" max="2" width="51.5703125" style="30" customWidth="1"/>
    <col min="3" max="3" width="19.85546875" style="15" customWidth="1"/>
    <col min="4" max="4" width="12.5703125" style="15" customWidth="1"/>
    <col min="5" max="5" width="15" style="15" customWidth="1"/>
    <col min="6" max="6" width="12.85546875" style="15" customWidth="1"/>
    <col min="7" max="7" width="12.42578125" style="15" customWidth="1"/>
    <col min="8" max="8" width="14.42578125" style="15" customWidth="1"/>
    <col min="9" max="16384" width="9.140625" style="1"/>
  </cols>
  <sheetData>
    <row r="1" spans="1:8" ht="18.75" x14ac:dyDescent="0.25">
      <c r="A1" s="63" t="s">
        <v>125</v>
      </c>
      <c r="B1" s="63"/>
      <c r="C1" s="63"/>
      <c r="D1" s="63"/>
      <c r="E1" s="63"/>
      <c r="F1" s="63"/>
      <c r="G1" s="63"/>
      <c r="H1" s="63"/>
    </row>
    <row r="2" spans="1:8" ht="42.75" customHeight="1" x14ac:dyDescent="0.3">
      <c r="A2" s="64" t="s">
        <v>124</v>
      </c>
      <c r="B2" s="65"/>
      <c r="C2" s="65"/>
      <c r="D2" s="65"/>
      <c r="E2" s="65"/>
      <c r="F2" s="65"/>
      <c r="G2" s="65"/>
      <c r="H2" s="65"/>
    </row>
    <row r="3" spans="1:8" x14ac:dyDescent="0.25">
      <c r="A3" s="2"/>
      <c r="B3" s="26"/>
      <c r="C3" s="14"/>
      <c r="D3" s="14"/>
      <c r="E3" s="14"/>
      <c r="F3" s="14"/>
      <c r="G3" s="14"/>
      <c r="H3" s="14"/>
    </row>
    <row r="4" spans="1:8" x14ac:dyDescent="0.25">
      <c r="A4" s="66" t="s">
        <v>0</v>
      </c>
      <c r="B4" s="67" t="s">
        <v>1</v>
      </c>
      <c r="C4" s="66" t="s">
        <v>2</v>
      </c>
      <c r="D4" s="19" t="s">
        <v>3</v>
      </c>
      <c r="E4" s="19" t="s">
        <v>59</v>
      </c>
      <c r="F4" s="66" t="s">
        <v>4</v>
      </c>
      <c r="G4" s="68"/>
      <c r="H4" s="68"/>
    </row>
    <row r="5" spans="1:8" x14ac:dyDescent="0.25">
      <c r="A5" s="66"/>
      <c r="B5" s="67"/>
      <c r="C5" s="66"/>
      <c r="D5" s="3">
        <v>2022</v>
      </c>
      <c r="E5" s="19">
        <v>2023</v>
      </c>
      <c r="F5" s="3">
        <v>2024</v>
      </c>
      <c r="G5" s="3">
        <v>2025</v>
      </c>
      <c r="H5" s="3">
        <v>2026</v>
      </c>
    </row>
    <row r="6" spans="1:8" x14ac:dyDescent="0.25">
      <c r="A6" s="4" t="s">
        <v>5</v>
      </c>
      <c r="B6" s="27" t="s">
        <v>6</v>
      </c>
      <c r="C6" s="5"/>
      <c r="D6" s="5"/>
      <c r="E6" s="5"/>
      <c r="F6" s="5"/>
      <c r="G6" s="5"/>
      <c r="H6" s="5"/>
    </row>
    <row r="7" spans="1:8" x14ac:dyDescent="0.25">
      <c r="A7" s="20">
        <v>1</v>
      </c>
      <c r="B7" s="28" t="s">
        <v>81</v>
      </c>
      <c r="C7" s="3" t="s">
        <v>8</v>
      </c>
      <c r="D7" s="16">
        <v>1509</v>
      </c>
      <c r="E7" s="16">
        <f>D7+D13+D16</f>
        <v>1470</v>
      </c>
      <c r="F7" s="16">
        <f t="shared" ref="F7:H7" si="0">E7+E13+E16</f>
        <v>1465</v>
      </c>
      <c r="G7" s="16">
        <f t="shared" si="0"/>
        <v>1460</v>
      </c>
      <c r="H7" s="16">
        <f t="shared" si="0"/>
        <v>1455</v>
      </c>
    </row>
    <row r="8" spans="1:8" x14ac:dyDescent="0.25">
      <c r="A8" s="20" t="s">
        <v>37</v>
      </c>
      <c r="B8" s="28" t="s">
        <v>79</v>
      </c>
      <c r="C8" s="3" t="s">
        <v>8</v>
      </c>
      <c r="D8" s="16"/>
      <c r="E8" s="16"/>
      <c r="F8" s="16"/>
      <c r="G8" s="16"/>
      <c r="H8" s="16"/>
    </row>
    <row r="9" spans="1:8" x14ac:dyDescent="0.25">
      <c r="A9" s="20" t="s">
        <v>38</v>
      </c>
      <c r="B9" s="28" t="s">
        <v>80</v>
      </c>
      <c r="C9" s="3" t="s">
        <v>8</v>
      </c>
      <c r="D9" s="16">
        <v>1509</v>
      </c>
      <c r="E9" s="16">
        <v>1470</v>
      </c>
      <c r="F9" s="16">
        <f t="shared" ref="F9:H9" si="1">F7-F8</f>
        <v>1465</v>
      </c>
      <c r="G9" s="16">
        <f t="shared" si="1"/>
        <v>1460</v>
      </c>
      <c r="H9" s="16">
        <f t="shared" si="1"/>
        <v>1455</v>
      </c>
    </row>
    <row r="10" spans="1:8" x14ac:dyDescent="0.25">
      <c r="A10" s="22" t="s">
        <v>45</v>
      </c>
      <c r="B10" s="28" t="s">
        <v>60</v>
      </c>
      <c r="C10" s="3" t="s">
        <v>8</v>
      </c>
      <c r="D10" s="16">
        <f>(D7+E7)/2</f>
        <v>1489.5</v>
      </c>
      <c r="E10" s="16">
        <f>(E7+F7)/2</f>
        <v>1467.5</v>
      </c>
      <c r="F10" s="16">
        <f>(F7+G7)/2</f>
        <v>1462.5</v>
      </c>
      <c r="G10" s="16">
        <f>(G7+H7)/2</f>
        <v>1457.5</v>
      </c>
      <c r="H10" s="16">
        <f>(H7+(H7+H13+H16))/2</f>
        <v>1452.5</v>
      </c>
    </row>
    <row r="11" spans="1:8" x14ac:dyDescent="0.25">
      <c r="A11" s="10" t="s">
        <v>46</v>
      </c>
      <c r="B11" s="28" t="s">
        <v>43</v>
      </c>
      <c r="C11" s="3" t="s">
        <v>8</v>
      </c>
      <c r="D11" s="16">
        <v>11</v>
      </c>
      <c r="E11" s="16">
        <v>10</v>
      </c>
      <c r="F11" s="16">
        <v>10</v>
      </c>
      <c r="G11" s="16">
        <v>10</v>
      </c>
      <c r="H11" s="16">
        <v>10</v>
      </c>
    </row>
    <row r="12" spans="1:8" x14ac:dyDescent="0.25">
      <c r="A12" s="10" t="s">
        <v>47</v>
      </c>
      <c r="B12" s="28" t="s">
        <v>44</v>
      </c>
      <c r="C12" s="3" t="s">
        <v>8</v>
      </c>
      <c r="D12" s="16">
        <v>20</v>
      </c>
      <c r="E12" s="16">
        <v>20</v>
      </c>
      <c r="F12" s="16">
        <v>20</v>
      </c>
      <c r="G12" s="16">
        <v>20</v>
      </c>
      <c r="H12" s="16">
        <v>20</v>
      </c>
    </row>
    <row r="13" spans="1:8" x14ac:dyDescent="0.25">
      <c r="A13" s="10" t="s">
        <v>48</v>
      </c>
      <c r="B13" s="28" t="s">
        <v>97</v>
      </c>
      <c r="C13" s="3" t="s">
        <v>8</v>
      </c>
      <c r="D13" s="16">
        <f>D11-D12</f>
        <v>-9</v>
      </c>
      <c r="E13" s="16">
        <f t="shared" ref="E13:H13" si="2">E11-E12</f>
        <v>-10</v>
      </c>
      <c r="F13" s="16">
        <f t="shared" si="2"/>
        <v>-10</v>
      </c>
      <c r="G13" s="16">
        <f t="shared" si="2"/>
        <v>-10</v>
      </c>
      <c r="H13" s="16">
        <f t="shared" si="2"/>
        <v>-10</v>
      </c>
    </row>
    <row r="14" spans="1:8" x14ac:dyDescent="0.25">
      <c r="A14" s="10" t="s">
        <v>51</v>
      </c>
      <c r="B14" s="28" t="s">
        <v>98</v>
      </c>
      <c r="C14" s="3" t="s">
        <v>8</v>
      </c>
      <c r="D14" s="16">
        <v>19</v>
      </c>
      <c r="E14" s="16">
        <v>25</v>
      </c>
      <c r="F14" s="16">
        <v>25</v>
      </c>
      <c r="G14" s="16">
        <v>25</v>
      </c>
      <c r="H14" s="16">
        <v>25</v>
      </c>
    </row>
    <row r="15" spans="1:8" x14ac:dyDescent="0.25">
      <c r="A15" s="10" t="s">
        <v>52</v>
      </c>
      <c r="B15" s="28" t="s">
        <v>99</v>
      </c>
      <c r="C15" s="3" t="s">
        <v>8</v>
      </c>
      <c r="D15" s="16">
        <v>49</v>
      </c>
      <c r="E15" s="16">
        <v>20</v>
      </c>
      <c r="F15" s="16">
        <v>20</v>
      </c>
      <c r="G15" s="16">
        <v>20</v>
      </c>
      <c r="H15" s="16">
        <v>20</v>
      </c>
    </row>
    <row r="16" spans="1:8" x14ac:dyDescent="0.25">
      <c r="A16" s="10" t="s">
        <v>53</v>
      </c>
      <c r="B16" s="28" t="s">
        <v>56</v>
      </c>
      <c r="C16" s="3" t="s">
        <v>8</v>
      </c>
      <c r="D16" s="16">
        <f>D14-D15</f>
        <v>-30</v>
      </c>
      <c r="E16" s="16">
        <f t="shared" ref="E16:H16" si="3">E14-E15</f>
        <v>5</v>
      </c>
      <c r="F16" s="16">
        <f t="shared" si="3"/>
        <v>5</v>
      </c>
      <c r="G16" s="16">
        <f t="shared" si="3"/>
        <v>5</v>
      </c>
      <c r="H16" s="16">
        <f t="shared" si="3"/>
        <v>5</v>
      </c>
    </row>
    <row r="17" spans="1:11" ht="31.5" x14ac:dyDescent="0.25">
      <c r="A17" s="10" t="s">
        <v>67</v>
      </c>
      <c r="B17" s="28" t="s">
        <v>9</v>
      </c>
      <c r="C17" s="3" t="s">
        <v>86</v>
      </c>
      <c r="D17" s="16">
        <f>D11/D10*1000</f>
        <v>7.3850285330647871</v>
      </c>
      <c r="E17" s="16">
        <f>E11/E10*1000</f>
        <v>6.8143100511073254</v>
      </c>
      <c r="F17" s="16">
        <f>F11/F10*1000</f>
        <v>6.8376068376068373</v>
      </c>
      <c r="G17" s="16">
        <f>G11/G10*1000</f>
        <v>6.8610634648370494</v>
      </c>
      <c r="H17" s="16">
        <f>H11/H10*1000</f>
        <v>6.8846815834767643</v>
      </c>
    </row>
    <row r="18" spans="1:11" ht="31.5" x14ac:dyDescent="0.25">
      <c r="A18" s="10" t="s">
        <v>68</v>
      </c>
      <c r="B18" s="28" t="s">
        <v>10</v>
      </c>
      <c r="C18" s="3" t="s">
        <v>86</v>
      </c>
      <c r="D18" s="16">
        <f>D12/D10*1000</f>
        <v>13.427324605572339</v>
      </c>
      <c r="E18" s="16">
        <f>E12/E10*1000</f>
        <v>13.628620102214651</v>
      </c>
      <c r="F18" s="16">
        <f>F12/F10*1000</f>
        <v>13.675213675213675</v>
      </c>
      <c r="G18" s="16">
        <f>G12/G10*1000</f>
        <v>13.722126929674099</v>
      </c>
      <c r="H18" s="16">
        <f>H12/H10*1000</f>
        <v>13.769363166953529</v>
      </c>
    </row>
    <row r="19" spans="1:11" ht="31.5" x14ac:dyDescent="0.25">
      <c r="A19" s="10" t="s">
        <v>69</v>
      </c>
      <c r="B19" s="28" t="s">
        <v>11</v>
      </c>
      <c r="C19" s="3" t="s">
        <v>86</v>
      </c>
      <c r="D19" s="16">
        <f>D17-D18</f>
        <v>-6.0422960725075523</v>
      </c>
      <c r="E19" s="16">
        <f>E17-E18</f>
        <v>-6.8143100511073254</v>
      </c>
      <c r="F19" s="16">
        <f>F17-F18</f>
        <v>-6.8376068376068373</v>
      </c>
      <c r="G19" s="16">
        <f>G17-G18</f>
        <v>-6.8610634648370494</v>
      </c>
      <c r="H19" s="16">
        <f>H17-H18</f>
        <v>-6.8846815834767643</v>
      </c>
    </row>
    <row r="20" spans="1:11" ht="31.5" x14ac:dyDescent="0.25">
      <c r="A20" s="10" t="s">
        <v>70</v>
      </c>
      <c r="B20" s="28" t="s">
        <v>12</v>
      </c>
      <c r="C20" s="3" t="s">
        <v>86</v>
      </c>
      <c r="D20" s="16">
        <f>D16/D10*1000</f>
        <v>-20.14098690835851</v>
      </c>
      <c r="E20" s="16">
        <f>E16/E10*1000</f>
        <v>3.4071550255536627</v>
      </c>
      <c r="F20" s="16">
        <f>F16/F10*1000</f>
        <v>3.4188034188034186</v>
      </c>
      <c r="G20" s="16">
        <f>G16/G10*1000</f>
        <v>3.4305317324185247</v>
      </c>
      <c r="H20" s="16">
        <f>H16/H10*1000</f>
        <v>3.4423407917383821</v>
      </c>
    </row>
    <row r="21" spans="1:11" x14ac:dyDescent="0.25">
      <c r="A21" s="8" t="s">
        <v>13</v>
      </c>
      <c r="B21" s="13" t="s">
        <v>15</v>
      </c>
      <c r="C21" s="17"/>
      <c r="D21" s="17"/>
      <c r="E21" s="17"/>
      <c r="F21" s="17"/>
      <c r="G21" s="17"/>
      <c r="H21" s="17"/>
    </row>
    <row r="22" spans="1:11" ht="63" x14ac:dyDescent="0.25">
      <c r="A22" s="31" t="s">
        <v>66</v>
      </c>
      <c r="B22" s="32" t="s">
        <v>100</v>
      </c>
      <c r="C22" s="18" t="s">
        <v>83</v>
      </c>
      <c r="D22" s="17">
        <v>3</v>
      </c>
      <c r="E22" s="17">
        <v>2</v>
      </c>
      <c r="F22" s="17">
        <v>2</v>
      </c>
      <c r="G22" s="17">
        <v>2</v>
      </c>
      <c r="H22" s="17">
        <v>2</v>
      </c>
    </row>
    <row r="23" spans="1:11" ht="38.25" customHeight="1" x14ac:dyDescent="0.25">
      <c r="A23" s="62" t="s">
        <v>45</v>
      </c>
      <c r="B23" s="60" t="s">
        <v>65</v>
      </c>
      <c r="C23" s="3" t="s">
        <v>120</v>
      </c>
      <c r="D23" s="16">
        <v>3093761.3</v>
      </c>
      <c r="E23" s="16">
        <v>2122000</v>
      </c>
      <c r="F23" s="16">
        <v>2200000</v>
      </c>
      <c r="G23" s="16">
        <v>2300000</v>
      </c>
      <c r="H23" s="16">
        <v>2400000</v>
      </c>
    </row>
    <row r="24" spans="1:11" ht="46.5" customHeight="1" x14ac:dyDescent="0.25">
      <c r="A24" s="62"/>
      <c r="B24" s="61"/>
      <c r="C24" s="18" t="s">
        <v>96</v>
      </c>
      <c r="D24" s="16">
        <v>309</v>
      </c>
      <c r="E24" s="16">
        <f>E23/D23*100</f>
        <v>68.589648464475914</v>
      </c>
      <c r="F24" s="16">
        <f>F23/E23*100</f>
        <v>103.67577756833177</v>
      </c>
      <c r="G24" s="16">
        <f>G23/F23*100</f>
        <v>104.54545454545455</v>
      </c>
      <c r="H24" s="16">
        <f>H23/G23*100</f>
        <v>104.34782608695652</v>
      </c>
    </row>
    <row r="25" spans="1:11" ht="15" customHeight="1" x14ac:dyDescent="0.25">
      <c r="A25" s="6" t="s">
        <v>14</v>
      </c>
      <c r="B25" s="42" t="s">
        <v>18</v>
      </c>
      <c r="C25" s="42"/>
      <c r="D25" s="42"/>
      <c r="E25" s="42"/>
      <c r="F25" s="42"/>
      <c r="G25" s="42"/>
      <c r="H25" s="42"/>
      <c r="I25" s="7"/>
      <c r="J25" s="7"/>
      <c r="K25" s="7"/>
    </row>
    <row r="26" spans="1:11" s="7" customFormat="1" x14ac:dyDescent="0.25">
      <c r="A26" s="52">
        <v>1</v>
      </c>
      <c r="B26" s="55" t="s">
        <v>73</v>
      </c>
      <c r="C26" s="3" t="s">
        <v>120</v>
      </c>
      <c r="D26" s="16">
        <v>460945</v>
      </c>
      <c r="E26" s="16">
        <v>476317</v>
      </c>
      <c r="F26" s="16">
        <v>497525</v>
      </c>
      <c r="G26" s="16">
        <v>518011</v>
      </c>
      <c r="H26" s="16">
        <v>539340</v>
      </c>
      <c r="I26" s="1"/>
      <c r="J26" s="1"/>
      <c r="K26" s="1"/>
    </row>
    <row r="27" spans="1:11" s="7" customFormat="1" ht="63" x14ac:dyDescent="0.25">
      <c r="A27" s="52"/>
      <c r="B27" s="56"/>
      <c r="C27" s="18" t="s">
        <v>96</v>
      </c>
      <c r="D27" s="16"/>
      <c r="E27" s="16">
        <f>E26/D26*100</f>
        <v>103.33488811029517</v>
      </c>
      <c r="F27" s="16">
        <f>F26/E26*100</f>
        <v>104.45249697155465</v>
      </c>
      <c r="G27" s="16">
        <f>G26/F26*100</f>
        <v>104.11758203105373</v>
      </c>
      <c r="H27" s="16">
        <f>H26/G26*100</f>
        <v>104.11748013073081</v>
      </c>
      <c r="I27" s="1"/>
      <c r="J27" s="1"/>
      <c r="K27" s="1"/>
    </row>
    <row r="28" spans="1:11" s="7" customFormat="1" x14ac:dyDescent="0.25">
      <c r="A28" s="52" t="s">
        <v>37</v>
      </c>
      <c r="B28" s="55" t="s">
        <v>61</v>
      </c>
      <c r="C28" s="3" t="s">
        <v>120</v>
      </c>
      <c r="D28" s="16">
        <v>80461</v>
      </c>
      <c r="E28" s="16">
        <v>83277</v>
      </c>
      <c r="F28" s="16">
        <v>87191</v>
      </c>
      <c r="G28" s="16">
        <v>90853</v>
      </c>
      <c r="H28" s="16">
        <v>94669</v>
      </c>
      <c r="I28" s="1"/>
      <c r="J28" s="1"/>
      <c r="K28" s="1"/>
    </row>
    <row r="29" spans="1:11" s="7" customFormat="1" ht="63" x14ac:dyDescent="0.25">
      <c r="A29" s="52"/>
      <c r="B29" s="56"/>
      <c r="C29" s="18" t="s">
        <v>96</v>
      </c>
      <c r="D29" s="16"/>
      <c r="E29" s="16">
        <f>E28/D28*100</f>
        <v>103.49983221685039</v>
      </c>
      <c r="F29" s="16">
        <f>F28/E28*100</f>
        <v>104.69997718457678</v>
      </c>
      <c r="G29" s="16">
        <f>G28/F28*100</f>
        <v>104.19997476803799</v>
      </c>
      <c r="H29" s="16">
        <f>H28/G28*100</f>
        <v>104.2001915181667</v>
      </c>
      <c r="I29" s="1"/>
      <c r="J29" s="1"/>
      <c r="K29" s="1"/>
    </row>
    <row r="30" spans="1:11" x14ac:dyDescent="0.25">
      <c r="A30" s="52" t="s">
        <v>38</v>
      </c>
      <c r="B30" s="55" t="s">
        <v>62</v>
      </c>
      <c r="C30" s="3" t="s">
        <v>120</v>
      </c>
      <c r="D30" s="16">
        <v>380484</v>
      </c>
      <c r="E30" s="16">
        <v>393040</v>
      </c>
      <c r="F30" s="16">
        <v>410334</v>
      </c>
      <c r="G30" s="16">
        <v>427158</v>
      </c>
      <c r="H30" s="16">
        <v>444671</v>
      </c>
    </row>
    <row r="31" spans="1:11" ht="63" customHeight="1" x14ac:dyDescent="0.25">
      <c r="A31" s="52"/>
      <c r="B31" s="57"/>
      <c r="C31" s="49" t="s">
        <v>96</v>
      </c>
      <c r="D31" s="47"/>
      <c r="E31" s="47">
        <f>E30/D30*100</f>
        <v>103.30000735904794</v>
      </c>
      <c r="F31" s="47">
        <f t="shared" ref="F31:H31" si="4">F30/E30*100</f>
        <v>104.40006106248727</v>
      </c>
      <c r="G31" s="47">
        <f t="shared" si="4"/>
        <v>104.10007457339631</v>
      </c>
      <c r="H31" s="47">
        <f t="shared" si="4"/>
        <v>104.09988809761259</v>
      </c>
    </row>
    <row r="32" spans="1:11" x14ac:dyDescent="0.25">
      <c r="A32" s="52"/>
      <c r="B32" s="56"/>
      <c r="C32" s="50"/>
      <c r="D32" s="48"/>
      <c r="E32" s="48"/>
      <c r="F32" s="48"/>
      <c r="G32" s="48"/>
      <c r="H32" s="48"/>
    </row>
    <row r="33" spans="1:8" x14ac:dyDescent="0.25">
      <c r="A33" s="6" t="s">
        <v>17</v>
      </c>
      <c r="B33" s="27" t="s">
        <v>24</v>
      </c>
      <c r="C33" s="5"/>
      <c r="D33" s="5"/>
      <c r="E33" s="5"/>
      <c r="F33" s="5"/>
      <c r="G33" s="5"/>
      <c r="H33" s="5"/>
    </row>
    <row r="34" spans="1:8" ht="31.5" x14ac:dyDescent="0.25">
      <c r="A34" s="10" t="s">
        <v>66</v>
      </c>
      <c r="B34" s="28" t="s">
        <v>49</v>
      </c>
      <c r="C34" s="3" t="s">
        <v>26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</row>
    <row r="35" spans="1:8" ht="31.5" x14ac:dyDescent="0.25">
      <c r="A35" s="10" t="s">
        <v>45</v>
      </c>
      <c r="B35" s="28" t="s">
        <v>101</v>
      </c>
      <c r="C35" s="3" t="s">
        <v>83</v>
      </c>
      <c r="D35" s="16">
        <v>1</v>
      </c>
      <c r="E35" s="16">
        <v>1</v>
      </c>
      <c r="F35" s="16">
        <v>0</v>
      </c>
      <c r="G35" s="16">
        <v>0</v>
      </c>
      <c r="H35" s="16">
        <v>0</v>
      </c>
    </row>
    <row r="36" spans="1:8" ht="31.5" x14ac:dyDescent="0.25">
      <c r="A36" s="10">
        <v>3</v>
      </c>
      <c r="B36" s="28" t="s">
        <v>71</v>
      </c>
      <c r="C36" s="3" t="s">
        <v>27</v>
      </c>
      <c r="D36" s="16">
        <v>29</v>
      </c>
      <c r="E36" s="16">
        <v>30</v>
      </c>
      <c r="F36" s="16">
        <v>30</v>
      </c>
      <c r="G36" s="16">
        <v>30</v>
      </c>
      <c r="H36" s="16">
        <v>30</v>
      </c>
    </row>
    <row r="37" spans="1:8" x14ac:dyDescent="0.25">
      <c r="A37" s="6" t="s">
        <v>19</v>
      </c>
      <c r="B37" s="27" t="s">
        <v>29</v>
      </c>
      <c r="C37" s="5"/>
      <c r="D37" s="5"/>
      <c r="E37" s="5"/>
      <c r="F37" s="5"/>
      <c r="G37" s="5"/>
      <c r="H37" s="5"/>
    </row>
    <row r="38" spans="1:8" ht="31.5" x14ac:dyDescent="0.25">
      <c r="A38" s="10" t="s">
        <v>66</v>
      </c>
      <c r="B38" s="28" t="s">
        <v>58</v>
      </c>
      <c r="C38" s="3" t="s">
        <v>54</v>
      </c>
      <c r="D38" s="16">
        <v>27.9</v>
      </c>
      <c r="E38" s="16">
        <v>27.9</v>
      </c>
      <c r="F38" s="16">
        <v>27.9</v>
      </c>
      <c r="G38" s="16">
        <v>27.9</v>
      </c>
      <c r="H38" s="16">
        <v>27.9</v>
      </c>
    </row>
    <row r="39" spans="1:8" ht="47.25" x14ac:dyDescent="0.25">
      <c r="A39" s="22" t="s">
        <v>45</v>
      </c>
      <c r="B39" s="28" t="s">
        <v>102</v>
      </c>
      <c r="C39" s="3" t="s">
        <v>54</v>
      </c>
      <c r="D39" s="16">
        <v>20.6</v>
      </c>
      <c r="E39" s="16">
        <v>20.6</v>
      </c>
      <c r="F39" s="16">
        <v>20.6</v>
      </c>
      <c r="G39" s="16">
        <v>20.6</v>
      </c>
      <c r="H39" s="16">
        <v>20.6</v>
      </c>
    </row>
    <row r="40" spans="1:8" ht="78.75" x14ac:dyDescent="0.25">
      <c r="A40" s="22" t="s">
        <v>46</v>
      </c>
      <c r="B40" s="28" t="s">
        <v>119</v>
      </c>
      <c r="C40" s="3" t="s">
        <v>7</v>
      </c>
      <c r="D40" s="16">
        <v>73.8</v>
      </c>
      <c r="E40" s="16">
        <f>E39/E38*100</f>
        <v>73.835125448028677</v>
      </c>
      <c r="F40" s="16">
        <f>F39/F38*100</f>
        <v>73.835125448028677</v>
      </c>
      <c r="G40" s="16">
        <f>G39/G38*100</f>
        <v>73.835125448028677</v>
      </c>
      <c r="H40" s="16">
        <f>H39/H38*100</f>
        <v>73.835125448028677</v>
      </c>
    </row>
    <row r="41" spans="1:8" x14ac:dyDescent="0.25">
      <c r="A41" s="6" t="s">
        <v>20</v>
      </c>
      <c r="B41" s="27" t="s">
        <v>21</v>
      </c>
      <c r="C41" s="5"/>
      <c r="D41" s="5"/>
      <c r="E41" s="5"/>
      <c r="F41" s="5"/>
      <c r="G41" s="5"/>
      <c r="H41" s="5"/>
    </row>
    <row r="42" spans="1:8" x14ac:dyDescent="0.25">
      <c r="A42" s="53">
        <v>1</v>
      </c>
      <c r="B42" s="54" t="s">
        <v>78</v>
      </c>
      <c r="C42" s="3" t="s">
        <v>120</v>
      </c>
      <c r="D42" s="16"/>
      <c r="E42" s="16"/>
      <c r="F42" s="16"/>
      <c r="G42" s="16"/>
      <c r="H42" s="16"/>
    </row>
    <row r="43" spans="1:8" ht="63" x14ac:dyDescent="0.25">
      <c r="A43" s="53"/>
      <c r="B43" s="54"/>
      <c r="C43" s="18" t="s">
        <v>96</v>
      </c>
      <c r="D43" s="16"/>
      <c r="E43" s="16" t="e">
        <f>E42/D42*100</f>
        <v>#DIV/0!</v>
      </c>
      <c r="F43" s="16" t="e">
        <f>F42/E42*100</f>
        <v>#DIV/0!</v>
      </c>
      <c r="G43" s="16" t="e">
        <f>G42/F42*100</f>
        <v>#DIV/0!</v>
      </c>
      <c r="H43" s="16" t="e">
        <f>H42/G42*100</f>
        <v>#DIV/0!</v>
      </c>
    </row>
    <row r="44" spans="1:8" x14ac:dyDescent="0.25">
      <c r="A44" s="43" t="s">
        <v>45</v>
      </c>
      <c r="B44" s="44" t="s">
        <v>50</v>
      </c>
      <c r="C44" s="3" t="s">
        <v>120</v>
      </c>
      <c r="D44" s="16"/>
      <c r="E44" s="16"/>
      <c r="F44" s="16"/>
      <c r="G44" s="16"/>
      <c r="H44" s="16"/>
    </row>
    <row r="45" spans="1:8" ht="63" x14ac:dyDescent="0.25">
      <c r="A45" s="43"/>
      <c r="B45" s="44"/>
      <c r="C45" s="18" t="s">
        <v>96</v>
      </c>
      <c r="D45" s="16"/>
      <c r="E45" s="16" t="e">
        <f>E44/D44*100</f>
        <v>#DIV/0!</v>
      </c>
      <c r="F45" s="16" t="e">
        <f>F44/E44*100</f>
        <v>#DIV/0!</v>
      </c>
      <c r="G45" s="16" t="e">
        <f>G44/F44*100</f>
        <v>#DIV/0!</v>
      </c>
      <c r="H45" s="16" t="e">
        <f>H44/G44*100</f>
        <v>#DIV/0!</v>
      </c>
    </row>
    <row r="46" spans="1:8" ht="31.5" x14ac:dyDescent="0.25">
      <c r="A46" s="21" t="s">
        <v>46</v>
      </c>
      <c r="B46" s="29" t="s">
        <v>103</v>
      </c>
      <c r="C46" s="18" t="s">
        <v>83</v>
      </c>
      <c r="D46" s="16">
        <v>4</v>
      </c>
      <c r="E46" s="16">
        <v>5</v>
      </c>
      <c r="F46" s="16">
        <v>5</v>
      </c>
      <c r="G46" s="16">
        <v>5</v>
      </c>
      <c r="H46" s="16">
        <v>5</v>
      </c>
    </row>
    <row r="47" spans="1:8" ht="31.5" x14ac:dyDescent="0.25">
      <c r="A47" s="21" t="s">
        <v>47</v>
      </c>
      <c r="B47" s="29" t="s">
        <v>104</v>
      </c>
      <c r="C47" s="18" t="s">
        <v>26</v>
      </c>
      <c r="D47" s="16">
        <v>464.1</v>
      </c>
      <c r="E47" s="16">
        <v>494.1</v>
      </c>
      <c r="F47" s="16">
        <v>494.1</v>
      </c>
      <c r="G47" s="16">
        <v>494.1</v>
      </c>
      <c r="H47" s="16">
        <v>494.1</v>
      </c>
    </row>
    <row r="48" spans="1:8" ht="31.5" x14ac:dyDescent="0.25">
      <c r="A48" s="21" t="s">
        <v>48</v>
      </c>
      <c r="B48" s="29" t="s">
        <v>105</v>
      </c>
      <c r="C48" s="18" t="s">
        <v>83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</row>
    <row r="49" spans="1:8" ht="63" x14ac:dyDescent="0.25">
      <c r="A49" s="21" t="s">
        <v>51</v>
      </c>
      <c r="B49" s="29" t="s">
        <v>106</v>
      </c>
      <c r="C49" s="18" t="s">
        <v>83</v>
      </c>
      <c r="D49" s="16">
        <v>1</v>
      </c>
      <c r="E49" s="16">
        <v>1</v>
      </c>
      <c r="F49" s="16">
        <v>1</v>
      </c>
      <c r="G49" s="16">
        <v>1</v>
      </c>
      <c r="H49" s="16">
        <v>1</v>
      </c>
    </row>
    <row r="50" spans="1:8" x14ac:dyDescent="0.25">
      <c r="A50" s="6" t="s">
        <v>22</v>
      </c>
      <c r="B50" s="27" t="s">
        <v>88</v>
      </c>
      <c r="C50" s="18"/>
      <c r="D50" s="16"/>
      <c r="E50" s="16"/>
      <c r="F50" s="16"/>
      <c r="G50" s="16"/>
      <c r="H50" s="16"/>
    </row>
    <row r="51" spans="1:8" ht="31.5" x14ac:dyDescent="0.25">
      <c r="A51" s="21" t="s">
        <v>66</v>
      </c>
      <c r="B51" s="28" t="s">
        <v>82</v>
      </c>
      <c r="C51" s="3" t="s">
        <v>83</v>
      </c>
      <c r="D51" s="16">
        <v>6</v>
      </c>
      <c r="E51" s="16">
        <v>6</v>
      </c>
      <c r="F51" s="16">
        <v>6</v>
      </c>
      <c r="G51" s="16">
        <v>6</v>
      </c>
      <c r="H51" s="16">
        <v>6</v>
      </c>
    </row>
    <row r="52" spans="1:8" ht="63" x14ac:dyDescent="0.25">
      <c r="A52" s="21" t="s">
        <v>45</v>
      </c>
      <c r="B52" s="28" t="s">
        <v>89</v>
      </c>
      <c r="C52" s="3" t="s">
        <v>84</v>
      </c>
      <c r="D52" s="16">
        <v>204</v>
      </c>
      <c r="E52" s="16">
        <v>205</v>
      </c>
      <c r="F52" s="16">
        <v>205</v>
      </c>
      <c r="G52" s="16">
        <v>205</v>
      </c>
      <c r="H52" s="16">
        <v>205</v>
      </c>
    </row>
    <row r="53" spans="1:8" ht="47.25" x14ac:dyDescent="0.25">
      <c r="A53" s="21" t="s">
        <v>46</v>
      </c>
      <c r="B53" s="28" t="s">
        <v>107</v>
      </c>
      <c r="C53" s="3" t="s">
        <v>83</v>
      </c>
      <c r="D53" s="16">
        <v>3</v>
      </c>
      <c r="E53" s="16">
        <v>3</v>
      </c>
      <c r="F53" s="16">
        <v>3</v>
      </c>
      <c r="G53" s="16">
        <v>3</v>
      </c>
      <c r="H53" s="16">
        <v>3</v>
      </c>
    </row>
    <row r="54" spans="1:8" x14ac:dyDescent="0.25">
      <c r="A54" s="9" t="s">
        <v>25</v>
      </c>
      <c r="B54" s="13" t="s">
        <v>23</v>
      </c>
      <c r="C54" s="17"/>
      <c r="D54" s="17"/>
      <c r="E54" s="17"/>
      <c r="F54" s="17"/>
      <c r="G54" s="17"/>
      <c r="H54" s="17"/>
    </row>
    <row r="55" spans="1:8" x14ac:dyDescent="0.25">
      <c r="A55" s="45">
        <v>1</v>
      </c>
      <c r="B55" s="58" t="s">
        <v>95</v>
      </c>
      <c r="C55" s="3" t="s">
        <v>120</v>
      </c>
      <c r="D55" s="16"/>
      <c r="E55" s="16"/>
      <c r="F55" s="16"/>
      <c r="G55" s="16"/>
      <c r="H55" s="16"/>
    </row>
    <row r="56" spans="1:8" ht="63" x14ac:dyDescent="0.25">
      <c r="A56" s="46"/>
      <c r="B56" s="59"/>
      <c r="C56" s="18" t="s">
        <v>96</v>
      </c>
      <c r="D56" s="16"/>
      <c r="E56" s="16" t="e">
        <f>E55/D55*100</f>
        <v>#DIV/0!</v>
      </c>
      <c r="F56" s="16" t="e">
        <f>F55/E55*100</f>
        <v>#DIV/0!</v>
      </c>
      <c r="G56" s="16" t="e">
        <f>G55/F55*100</f>
        <v>#DIV/0!</v>
      </c>
      <c r="H56" s="16" t="e">
        <f>H55/G55*100</f>
        <v>#DIV/0!</v>
      </c>
    </row>
    <row r="57" spans="1:8" ht="31.5" x14ac:dyDescent="0.25">
      <c r="A57" s="11" t="s">
        <v>28</v>
      </c>
      <c r="B57" s="27" t="s">
        <v>90</v>
      </c>
      <c r="C57" s="5"/>
      <c r="D57" s="5"/>
      <c r="E57" s="5"/>
      <c r="F57" s="5"/>
      <c r="G57" s="5"/>
      <c r="H57" s="5"/>
    </row>
    <row r="58" spans="1:8" ht="31.5" x14ac:dyDescent="0.25">
      <c r="A58" s="22">
        <v>1</v>
      </c>
      <c r="B58" s="28" t="s">
        <v>93</v>
      </c>
      <c r="C58" s="3" t="s">
        <v>120</v>
      </c>
      <c r="D58" s="16">
        <f>D59+D62</f>
        <v>26645.599999999999</v>
      </c>
      <c r="E58" s="16">
        <f>E59+E62</f>
        <v>31337.200000000001</v>
      </c>
      <c r="F58" s="16">
        <f>F59+F62</f>
        <v>20268.099999999999</v>
      </c>
      <c r="G58" s="16">
        <f>G59+G62</f>
        <v>21016.300000000003</v>
      </c>
      <c r="H58" s="16">
        <f>H59+H62</f>
        <v>21856.9</v>
      </c>
    </row>
    <row r="59" spans="1:8" x14ac:dyDescent="0.25">
      <c r="A59" s="10" t="s">
        <v>37</v>
      </c>
      <c r="B59" s="28" t="s">
        <v>30</v>
      </c>
      <c r="C59" s="3" t="s">
        <v>120</v>
      </c>
      <c r="D59" s="16">
        <f>D60+D61</f>
        <v>19232.8</v>
      </c>
      <c r="E59" s="16">
        <f>E60+E61</f>
        <v>18497.400000000001</v>
      </c>
      <c r="F59" s="16">
        <f>F60+F61</f>
        <v>19211.3</v>
      </c>
      <c r="G59" s="16">
        <f>G60+G61</f>
        <v>20051.400000000001</v>
      </c>
      <c r="H59" s="16">
        <f>H60+H61</f>
        <v>20853.400000000001</v>
      </c>
    </row>
    <row r="60" spans="1:8" x14ac:dyDescent="0.25">
      <c r="A60" s="10" t="s">
        <v>57</v>
      </c>
      <c r="B60" s="28" t="s">
        <v>76</v>
      </c>
      <c r="C60" s="3" t="s">
        <v>120</v>
      </c>
      <c r="D60" s="16">
        <v>18541.8</v>
      </c>
      <c r="E60" s="16">
        <v>17648.5</v>
      </c>
      <c r="F60" s="16">
        <v>18513.8</v>
      </c>
      <c r="G60" s="16">
        <v>19337.2</v>
      </c>
      <c r="H60" s="16">
        <v>20110.7</v>
      </c>
    </row>
    <row r="61" spans="1:8" x14ac:dyDescent="0.25">
      <c r="A61" s="10" t="s">
        <v>42</v>
      </c>
      <c r="B61" s="28" t="s">
        <v>77</v>
      </c>
      <c r="C61" s="3" t="s">
        <v>120</v>
      </c>
      <c r="D61" s="16">
        <v>691</v>
      </c>
      <c r="E61" s="16">
        <v>848.9</v>
      </c>
      <c r="F61" s="16">
        <v>697.5</v>
      </c>
      <c r="G61" s="16">
        <v>714.2</v>
      </c>
      <c r="H61" s="16">
        <v>742.7</v>
      </c>
    </row>
    <row r="62" spans="1:8" x14ac:dyDescent="0.25">
      <c r="A62" s="10" t="s">
        <v>38</v>
      </c>
      <c r="B62" s="28" t="s">
        <v>63</v>
      </c>
      <c r="C62" s="3" t="s">
        <v>120</v>
      </c>
      <c r="D62" s="16">
        <v>7412.8</v>
      </c>
      <c r="E62" s="16">
        <v>12839.8</v>
      </c>
      <c r="F62" s="16">
        <v>1056.8</v>
      </c>
      <c r="G62" s="16">
        <v>964.9</v>
      </c>
      <c r="H62" s="16">
        <v>1003.5</v>
      </c>
    </row>
    <row r="63" spans="1:8" ht="31.5" x14ac:dyDescent="0.25">
      <c r="A63" s="10">
        <v>2</v>
      </c>
      <c r="B63" s="28" t="s">
        <v>91</v>
      </c>
      <c r="C63" s="3" t="s">
        <v>120</v>
      </c>
      <c r="D63" s="16">
        <v>26544.7</v>
      </c>
      <c r="E63" s="16">
        <v>32865.4</v>
      </c>
      <c r="F63" s="16">
        <v>20268.099999999999</v>
      </c>
      <c r="G63" s="16">
        <v>21016.3</v>
      </c>
      <c r="H63" s="16">
        <v>21856.9</v>
      </c>
    </row>
    <row r="64" spans="1:8" x14ac:dyDescent="0.25">
      <c r="A64" s="10" t="s">
        <v>41</v>
      </c>
      <c r="B64" s="7" t="s">
        <v>94</v>
      </c>
      <c r="C64" s="3" t="s">
        <v>120</v>
      </c>
      <c r="D64" s="16">
        <v>17334.8</v>
      </c>
      <c r="E64" s="16">
        <v>23296.6</v>
      </c>
      <c r="F64" s="16">
        <v>11023.4</v>
      </c>
      <c r="G64" s="16">
        <v>11500.5</v>
      </c>
      <c r="H64" s="16">
        <v>11960.5</v>
      </c>
    </row>
    <row r="65" spans="1:8" ht="31.5" x14ac:dyDescent="0.25">
      <c r="A65" s="10">
        <v>3</v>
      </c>
      <c r="B65" s="28" t="s">
        <v>92</v>
      </c>
      <c r="C65" s="3" t="s">
        <v>120</v>
      </c>
      <c r="D65" s="16">
        <f>D58-D63</f>
        <v>100.89999999999782</v>
      </c>
      <c r="E65" s="16">
        <f>E58-E63</f>
        <v>-1528.2000000000007</v>
      </c>
      <c r="F65" s="16">
        <f>F58-F63</f>
        <v>0</v>
      </c>
      <c r="G65" s="16">
        <f>G58-G63</f>
        <v>0</v>
      </c>
      <c r="H65" s="16">
        <f>H58-H63</f>
        <v>0</v>
      </c>
    </row>
    <row r="66" spans="1:8" hidden="1" x14ac:dyDescent="0.25">
      <c r="A66" s="10" t="s">
        <v>47</v>
      </c>
      <c r="B66" s="28" t="s">
        <v>55</v>
      </c>
      <c r="C66" s="3" t="s">
        <v>85</v>
      </c>
      <c r="D66" s="16"/>
      <c r="E66" s="16"/>
      <c r="F66" s="16"/>
      <c r="G66" s="16"/>
      <c r="H66" s="16"/>
    </row>
    <row r="67" spans="1:8" x14ac:dyDescent="0.25">
      <c r="A67" s="6" t="s">
        <v>87</v>
      </c>
      <c r="B67" s="27" t="s">
        <v>31</v>
      </c>
      <c r="C67" s="5"/>
      <c r="D67" s="5"/>
      <c r="E67" s="5"/>
      <c r="F67" s="5"/>
      <c r="G67" s="5"/>
      <c r="H67" s="5"/>
    </row>
    <row r="68" spans="1:8" ht="31.5" x14ac:dyDescent="0.25">
      <c r="A68" s="10">
        <v>1</v>
      </c>
      <c r="B68" s="28" t="s">
        <v>32</v>
      </c>
      <c r="C68" s="3" t="s">
        <v>8</v>
      </c>
      <c r="D68" s="16">
        <v>800</v>
      </c>
      <c r="E68" s="16">
        <v>800</v>
      </c>
      <c r="F68" s="16">
        <v>800</v>
      </c>
      <c r="G68" s="16">
        <v>800</v>
      </c>
      <c r="H68" s="16">
        <v>800</v>
      </c>
    </row>
    <row r="69" spans="1:8" ht="47.25" x14ac:dyDescent="0.25">
      <c r="A69" s="10" t="s">
        <v>45</v>
      </c>
      <c r="B69" s="28" t="s">
        <v>34</v>
      </c>
      <c r="C69" s="3" t="s">
        <v>8</v>
      </c>
      <c r="D69" s="24">
        <v>1</v>
      </c>
      <c r="E69" s="16">
        <v>2</v>
      </c>
      <c r="F69" s="16">
        <v>1</v>
      </c>
      <c r="G69" s="16">
        <v>1</v>
      </c>
      <c r="H69" s="16">
        <v>1</v>
      </c>
    </row>
    <row r="70" spans="1:8" ht="31.5" x14ac:dyDescent="0.25">
      <c r="A70" s="10" t="s">
        <v>46</v>
      </c>
      <c r="B70" s="28" t="s">
        <v>33</v>
      </c>
      <c r="C70" s="3" t="s">
        <v>7</v>
      </c>
      <c r="D70" s="24">
        <v>0.1</v>
      </c>
      <c r="E70" s="16">
        <v>0</v>
      </c>
      <c r="F70" s="16">
        <v>0</v>
      </c>
      <c r="G70" s="16">
        <v>0</v>
      </c>
      <c r="H70" s="16">
        <v>0</v>
      </c>
    </row>
    <row r="71" spans="1:8" ht="47.25" x14ac:dyDescent="0.25">
      <c r="A71" s="10" t="s">
        <v>47</v>
      </c>
      <c r="B71" s="28" t="s">
        <v>35</v>
      </c>
      <c r="C71" s="3" t="s">
        <v>36</v>
      </c>
      <c r="D71" s="25">
        <v>44</v>
      </c>
      <c r="E71" s="16">
        <v>6</v>
      </c>
      <c r="F71" s="16">
        <v>6</v>
      </c>
      <c r="G71" s="16">
        <v>6</v>
      </c>
      <c r="H71" s="16">
        <v>6</v>
      </c>
    </row>
    <row r="72" spans="1:8" ht="31.5" x14ac:dyDescent="0.25">
      <c r="A72" s="22" t="s">
        <v>48</v>
      </c>
      <c r="B72" s="28" t="s">
        <v>64</v>
      </c>
      <c r="C72" s="3" t="s">
        <v>8</v>
      </c>
      <c r="D72" s="16">
        <v>197.4</v>
      </c>
      <c r="E72" s="16">
        <v>551.6</v>
      </c>
      <c r="F72" s="16">
        <v>552</v>
      </c>
      <c r="G72" s="16">
        <v>552</v>
      </c>
      <c r="H72" s="16">
        <v>552</v>
      </c>
    </row>
    <row r="73" spans="1:8" ht="24" customHeight="1" x14ac:dyDescent="0.25">
      <c r="A73" s="51" t="s">
        <v>51</v>
      </c>
      <c r="B73" s="44" t="s">
        <v>74</v>
      </c>
      <c r="C73" s="3" t="s">
        <v>72</v>
      </c>
      <c r="D73" s="16">
        <v>49226.5</v>
      </c>
      <c r="E73" s="16">
        <v>94384.6</v>
      </c>
      <c r="F73" s="16">
        <v>98000</v>
      </c>
      <c r="G73" s="16">
        <v>102000</v>
      </c>
      <c r="H73" s="16">
        <v>106000</v>
      </c>
    </row>
    <row r="74" spans="1:8" ht="28.5" customHeight="1" x14ac:dyDescent="0.25">
      <c r="A74" s="51"/>
      <c r="B74" s="44"/>
      <c r="C74" s="3" t="s">
        <v>16</v>
      </c>
      <c r="D74" s="16"/>
      <c r="E74" s="16">
        <f>E73/D73*100</f>
        <v>191.73534579951857</v>
      </c>
      <c r="F74" s="16">
        <f>F73/E73*100</f>
        <v>103.83049777188226</v>
      </c>
      <c r="G74" s="16">
        <f>G73/F73*100</f>
        <v>104.08163265306123</v>
      </c>
      <c r="H74" s="16">
        <f>H73/G73*100</f>
        <v>103.92156862745099</v>
      </c>
    </row>
    <row r="75" spans="1:8" ht="31.5" x14ac:dyDescent="0.25">
      <c r="A75" s="23" t="s">
        <v>52</v>
      </c>
      <c r="B75" s="29" t="s">
        <v>75</v>
      </c>
      <c r="C75" s="18" t="s">
        <v>120</v>
      </c>
      <c r="D75" s="16"/>
      <c r="E75" s="16">
        <f>E73*E72*12/1000000</f>
        <v>624.75054432000002</v>
      </c>
      <c r="F75" s="16">
        <f>F73*F72*12/1000000</f>
        <v>649.15200000000004</v>
      </c>
      <c r="G75" s="16">
        <f>G73*G72*12/1000000</f>
        <v>675.64800000000002</v>
      </c>
      <c r="H75" s="16">
        <f>H73*H72*12/1000000</f>
        <v>702.14400000000001</v>
      </c>
    </row>
    <row r="76" spans="1:8" x14ac:dyDescent="0.25">
      <c r="A76" s="34" t="s">
        <v>108</v>
      </c>
      <c r="B76" s="35" t="s">
        <v>109</v>
      </c>
      <c r="C76" s="33"/>
      <c r="D76" s="33"/>
      <c r="E76" s="33"/>
      <c r="F76" s="33"/>
      <c r="G76" s="33"/>
      <c r="H76" s="33"/>
    </row>
    <row r="77" spans="1:8" x14ac:dyDescent="0.25">
      <c r="A77" s="37">
        <v>1</v>
      </c>
      <c r="B77" s="36" t="s">
        <v>110</v>
      </c>
      <c r="C77" s="33"/>
      <c r="D77" s="33"/>
      <c r="E77" s="33"/>
      <c r="F77" s="33"/>
      <c r="G77" s="33"/>
      <c r="H77" s="33"/>
    </row>
    <row r="78" spans="1:8" ht="47.25" x14ac:dyDescent="0.25">
      <c r="A78" s="37" t="s">
        <v>37</v>
      </c>
      <c r="B78" s="36" t="s">
        <v>111</v>
      </c>
      <c r="C78" s="38" t="s">
        <v>121</v>
      </c>
      <c r="D78" s="33">
        <v>0.03</v>
      </c>
      <c r="E78" s="33">
        <v>0.03</v>
      </c>
      <c r="F78" s="33">
        <v>0.03</v>
      </c>
      <c r="G78" s="33">
        <v>0.03</v>
      </c>
      <c r="H78" s="33">
        <v>0.03</v>
      </c>
    </row>
    <row r="79" spans="1:8" ht="31.5" x14ac:dyDescent="0.25">
      <c r="A79" s="37" t="s">
        <v>38</v>
      </c>
      <c r="B79" s="36" t="s">
        <v>114</v>
      </c>
      <c r="C79" s="38" t="s">
        <v>122</v>
      </c>
      <c r="D79" s="33">
        <v>1E-3</v>
      </c>
      <c r="E79" s="33">
        <v>1E-3</v>
      </c>
      <c r="F79" s="33">
        <v>1E-3</v>
      </c>
      <c r="G79" s="33">
        <v>1E-3</v>
      </c>
      <c r="H79" s="33">
        <v>1E-3</v>
      </c>
    </row>
    <row r="80" spans="1:8" ht="31.5" x14ac:dyDescent="0.25">
      <c r="A80" s="37" t="s">
        <v>39</v>
      </c>
      <c r="B80" s="36" t="s">
        <v>112</v>
      </c>
      <c r="C80" s="38" t="s">
        <v>122</v>
      </c>
      <c r="D80" s="33">
        <v>1E-3</v>
      </c>
      <c r="E80" s="33">
        <v>1E-3</v>
      </c>
      <c r="F80" s="33">
        <v>1E-3</v>
      </c>
      <c r="G80" s="33">
        <v>1E-3</v>
      </c>
      <c r="H80" s="33">
        <v>1E-3</v>
      </c>
    </row>
    <row r="81" spans="1:8" ht="31.5" x14ac:dyDescent="0.25">
      <c r="A81" s="37" t="s">
        <v>40</v>
      </c>
      <c r="B81" s="36" t="s">
        <v>113</v>
      </c>
      <c r="C81" s="38" t="s">
        <v>123</v>
      </c>
      <c r="D81" s="33">
        <v>0.12</v>
      </c>
      <c r="E81" s="33">
        <v>0.12</v>
      </c>
      <c r="F81" s="33">
        <v>0.12</v>
      </c>
      <c r="G81" s="33">
        <v>0.12</v>
      </c>
      <c r="H81" s="33">
        <v>0.12</v>
      </c>
    </row>
    <row r="82" spans="1:8" x14ac:dyDescent="0.25">
      <c r="A82" s="39" t="s">
        <v>115</v>
      </c>
      <c r="B82" s="35" t="s">
        <v>116</v>
      </c>
      <c r="C82" s="40"/>
      <c r="D82" s="36"/>
      <c r="E82" s="36"/>
      <c r="F82" s="36"/>
      <c r="G82" s="36"/>
      <c r="H82" s="36"/>
    </row>
    <row r="83" spans="1:8" ht="31.5" x14ac:dyDescent="0.25">
      <c r="A83" s="41">
        <v>1</v>
      </c>
      <c r="B83" s="28" t="s">
        <v>117</v>
      </c>
      <c r="C83" s="40" t="s">
        <v>36</v>
      </c>
      <c r="D83" s="36">
        <v>1</v>
      </c>
      <c r="E83" s="36">
        <v>1</v>
      </c>
      <c r="F83" s="36">
        <v>2</v>
      </c>
      <c r="G83" s="36">
        <v>2</v>
      </c>
      <c r="H83" s="36">
        <v>2</v>
      </c>
    </row>
    <row r="84" spans="1:8" ht="31.5" x14ac:dyDescent="0.25">
      <c r="A84" s="41">
        <v>2</v>
      </c>
      <c r="B84" s="28" t="s">
        <v>118</v>
      </c>
      <c r="C84" s="40" t="s">
        <v>36</v>
      </c>
      <c r="D84" s="36">
        <v>2</v>
      </c>
      <c r="E84" s="36">
        <v>2</v>
      </c>
      <c r="F84" s="36">
        <v>2</v>
      </c>
      <c r="G84" s="36">
        <v>2</v>
      </c>
      <c r="H84" s="36">
        <v>2</v>
      </c>
    </row>
  </sheetData>
  <mergeCells count="29">
    <mergeCell ref="B23:B24"/>
    <mergeCell ref="A23:A24"/>
    <mergeCell ref="A1:H1"/>
    <mergeCell ref="A2:H2"/>
    <mergeCell ref="A4:A5"/>
    <mergeCell ref="B4:B5"/>
    <mergeCell ref="C4:C5"/>
    <mergeCell ref="F4:H4"/>
    <mergeCell ref="A73:A74"/>
    <mergeCell ref="B73:B74"/>
    <mergeCell ref="A26:A27"/>
    <mergeCell ref="A28:A29"/>
    <mergeCell ref="A30:A32"/>
    <mergeCell ref="A42:A43"/>
    <mergeCell ref="B42:B43"/>
    <mergeCell ref="B26:B27"/>
    <mergeCell ref="B28:B29"/>
    <mergeCell ref="B30:B32"/>
    <mergeCell ref="B55:B56"/>
    <mergeCell ref="B25:H25"/>
    <mergeCell ref="A44:A45"/>
    <mergeCell ref="B44:B45"/>
    <mergeCell ref="A55:A56"/>
    <mergeCell ref="H31:H32"/>
    <mergeCell ref="C31:C32"/>
    <mergeCell ref="D31:D32"/>
    <mergeCell ref="E31:E32"/>
    <mergeCell ref="F31:F32"/>
    <mergeCell ref="G31:G32"/>
  </mergeCells>
  <pageMargins left="0.59055118110236227" right="0.59055118110236227" top="0.78740157480314965" bottom="0.59055118110236227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2П_действующие</vt:lpstr>
      <vt:lpstr>'форма 2П_действующие'!Заголовки_для_печати</vt:lpstr>
      <vt:lpstr>'форма 2П_действующие'!Область_печати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</dc:title>
  <dc:subject>прогноз МО</dc:subject>
  <dc:creator/>
  <cp:lastModifiedBy/>
  <dcterms:created xsi:type="dcterms:W3CDTF">2006-09-28T05:33:49Z</dcterms:created>
  <dcterms:modified xsi:type="dcterms:W3CDTF">2023-09-27T13:03:19Z</dcterms:modified>
  <cp:contentStatus>проект</cp:contentStatus>
</cp:coreProperties>
</file>